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Agar 2024 2025/"/>
    </mc:Choice>
  </mc:AlternateContent>
  <xr:revisionPtr revIDLastSave="0" documentId="14_{1FEC47DE-6169-4C24-BB55-B18D8A9A8BCF}" xr6:coauthVersionLast="47" xr6:coauthVersionMax="47" xr10:uidLastSave="{00000000-0000-0000-0000-000000000000}"/>
  <bookViews>
    <workbookView xWindow="-108" yWindow="-108" windowWidth="23256" windowHeight="12456" xr2:uid="{94D8C1D7-5C67-468D-B296-76AE42833460}"/>
  </bookViews>
  <sheets>
    <sheet name="2025" sheetId="2" r:id="rId1"/>
    <sheet name="Assets Register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" l="1"/>
  <c r="AC42" i="1"/>
  <c r="AA38" i="1"/>
  <c r="Z38" i="1"/>
  <c r="Y38" i="1"/>
  <c r="X38" i="1"/>
  <c r="Q38" i="1"/>
  <c r="O38" i="1"/>
  <c r="L38" i="1"/>
  <c r="K38" i="1"/>
  <c r="J38" i="1"/>
  <c r="I38" i="1"/>
  <c r="G38" i="1"/>
  <c r="F38" i="1"/>
  <c r="E38" i="1"/>
  <c r="D38" i="1"/>
  <c r="AB31" i="1"/>
  <c r="AB30" i="1"/>
  <c r="R30" i="1"/>
  <c r="AB29" i="1"/>
  <c r="R29" i="1"/>
  <c r="AB28" i="1"/>
  <c r="R28" i="1"/>
  <c r="AB27" i="1"/>
  <c r="R27" i="1"/>
  <c r="AB26" i="1"/>
  <c r="N26" i="1"/>
  <c r="N38" i="1" s="1"/>
  <c r="AB25" i="1"/>
  <c r="R25" i="1"/>
  <c r="AB24" i="1"/>
  <c r="R24" i="1"/>
  <c r="AB23" i="1"/>
  <c r="H23" i="1"/>
  <c r="M23" i="1" s="1"/>
  <c r="R23" i="1" s="1"/>
  <c r="AB22" i="1"/>
  <c r="H22" i="1"/>
  <c r="M22" i="1" s="1"/>
  <c r="R22" i="1" s="1"/>
  <c r="AB21" i="1"/>
  <c r="H21" i="1"/>
  <c r="M21" i="1" s="1"/>
  <c r="R21" i="1" s="1"/>
  <c r="AB20" i="1"/>
  <c r="H20" i="1"/>
  <c r="M20" i="1" s="1"/>
  <c r="R20" i="1" s="1"/>
  <c r="AB19" i="1"/>
  <c r="H19" i="1"/>
  <c r="M19" i="1" s="1"/>
  <c r="R19" i="1" s="1"/>
  <c r="AB18" i="1"/>
  <c r="H18" i="1"/>
  <c r="M18" i="1" s="1"/>
  <c r="R18" i="1" s="1"/>
  <c r="AB17" i="1"/>
  <c r="H17" i="1"/>
  <c r="M17" i="1" s="1"/>
  <c r="R17" i="1" s="1"/>
  <c r="AB16" i="1"/>
  <c r="AB15" i="1"/>
  <c r="AB14" i="1"/>
  <c r="P14" i="1"/>
  <c r="H14" i="1"/>
  <c r="M14" i="1" s="1"/>
  <c r="AB13" i="1"/>
  <c r="H13" i="1"/>
  <c r="M13" i="1" s="1"/>
  <c r="R13" i="1" s="1"/>
  <c r="AB12" i="1"/>
  <c r="H12" i="1"/>
  <c r="M12" i="1" s="1"/>
  <c r="R12" i="1" s="1"/>
  <c r="AB11" i="1"/>
  <c r="H11" i="1"/>
  <c r="M11" i="1" s="1"/>
  <c r="R11" i="1" s="1"/>
  <c r="AB10" i="1"/>
  <c r="H10" i="1"/>
  <c r="M10" i="1" s="1"/>
  <c r="R10" i="1" s="1"/>
  <c r="AB9" i="1"/>
  <c r="H9" i="1"/>
  <c r="M9" i="1" s="1"/>
  <c r="R9" i="1" s="1"/>
  <c r="AB8" i="1"/>
  <c r="P8" i="1"/>
  <c r="H8" i="1"/>
  <c r="M8" i="1" s="1"/>
  <c r="AB7" i="1"/>
  <c r="P7" i="1"/>
  <c r="H7" i="1"/>
  <c r="M7" i="1" s="1"/>
  <c r="AB6" i="1"/>
  <c r="P6" i="1"/>
  <c r="H6" i="1"/>
  <c r="H2" i="1"/>
  <c r="H1" i="1"/>
  <c r="R26" i="1" l="1"/>
  <c r="H38" i="1"/>
  <c r="R8" i="1"/>
  <c r="P38" i="1"/>
  <c r="AB38" i="1"/>
  <c r="R7" i="1"/>
  <c r="R14" i="1"/>
  <c r="M6" i="1"/>
  <c r="M38" i="1" l="1"/>
  <c r="R6" i="1"/>
  <c r="R38" i="1" s="1"/>
</calcChain>
</file>

<file path=xl/sharedStrings.xml><?xml version="1.0" encoding="utf-8"?>
<sst xmlns="http://schemas.openxmlformats.org/spreadsheetml/2006/main" count="213" uniqueCount="76">
  <si>
    <t>Sithney Parish Council - Cornwall</t>
  </si>
  <si>
    <t>Value as at</t>
  </si>
  <si>
    <t>Financial Year2013/14</t>
  </si>
  <si>
    <t>Financial Year2014/15</t>
  </si>
  <si>
    <t>Financial Year2015/16</t>
  </si>
  <si>
    <t>Financial Year2016/17</t>
  </si>
  <si>
    <t>Financial Year2017/18</t>
  </si>
  <si>
    <t>Asset</t>
  </si>
  <si>
    <t>Description</t>
  </si>
  <si>
    <t>Date Aquired</t>
  </si>
  <si>
    <t>Purchases / Sale</t>
  </si>
  <si>
    <t>Disposals</t>
  </si>
  <si>
    <t>Revaluation</t>
  </si>
  <si>
    <t>Qty of Maps</t>
  </si>
  <si>
    <t>Number</t>
  </si>
  <si>
    <t>£</t>
  </si>
  <si>
    <t>Bus Shelter Crowntown</t>
  </si>
  <si>
    <t>Bus Shelter Sithney Village</t>
  </si>
  <si>
    <t>NB - Coverack Bridges</t>
  </si>
  <si>
    <t>NB - Lowertown</t>
  </si>
  <si>
    <t>NB - Sithney</t>
  </si>
  <si>
    <t>NB - Crowntown</t>
  </si>
  <si>
    <t>NB - Trannack</t>
  </si>
  <si>
    <t>Millennium Parish Map, Sithney Church</t>
  </si>
  <si>
    <t xml:space="preserve">Unsigned </t>
  </si>
  <si>
    <t>Signed</t>
  </si>
  <si>
    <t>Telephone Kiosk - Lowertown</t>
  </si>
  <si>
    <t xml:space="preserve">Telephone Kiosk - Trannack </t>
  </si>
  <si>
    <t>Telephone Kiosk - Releath</t>
  </si>
  <si>
    <t xml:space="preserve">Mr Philips Seat, Coverack Bridges </t>
  </si>
  <si>
    <t>Grit Bins - Coverack Bridges</t>
  </si>
  <si>
    <t>Grit Bins - Mellangoose</t>
  </si>
  <si>
    <t>Grit Bins - Chynhale</t>
  </si>
  <si>
    <t>HP Laptop</t>
  </si>
  <si>
    <t>NEW Notice Board - Lowertown</t>
  </si>
  <si>
    <t>NEW Notice Board - Coverack Bridges</t>
  </si>
  <si>
    <t>NEW Notice Board - Trannack</t>
  </si>
  <si>
    <t>NEW - Notice Board - Sithney</t>
  </si>
  <si>
    <t>NEW - Notice Board -Crowntown</t>
  </si>
  <si>
    <t>New Printer</t>
  </si>
  <si>
    <t>Defibrillator (Based at Sithney School)</t>
  </si>
  <si>
    <t>Shredder (Owned 50/50 with Madron PC)</t>
  </si>
  <si>
    <t>Dell laptop</t>
  </si>
  <si>
    <t>VAS speed camera</t>
  </si>
  <si>
    <t>Total Parish Council Assets</t>
  </si>
  <si>
    <t xml:space="preserve">Value as at </t>
  </si>
  <si>
    <t>NB = Notice Board</t>
  </si>
  <si>
    <t>Salt Bin Trannack</t>
  </si>
  <si>
    <t>Defibrillator Cabinet - Sithney School</t>
  </si>
  <si>
    <t>Granite Picnic Bench, Plovers Field</t>
  </si>
  <si>
    <t>Queens Canopy Plaque - Plovers Field</t>
  </si>
  <si>
    <t>Assets Register for items owned by Sithney Parish council</t>
  </si>
  <si>
    <t>Use</t>
  </si>
  <si>
    <t>Bench</t>
  </si>
  <si>
    <t>Seat</t>
  </si>
  <si>
    <t>Bus Shelter</t>
  </si>
  <si>
    <t>Noticeboard</t>
  </si>
  <si>
    <t>Community Open Space</t>
  </si>
  <si>
    <t>Printer</t>
  </si>
  <si>
    <t>Defibrillator</t>
  </si>
  <si>
    <t>Shredder</t>
  </si>
  <si>
    <t>Laptop</t>
  </si>
  <si>
    <t>Speed Camera</t>
  </si>
  <si>
    <t>Salt Bin</t>
  </si>
  <si>
    <t>Defibrillator Cabinet</t>
  </si>
  <si>
    <t>Plaque</t>
  </si>
  <si>
    <t>Telephone Box</t>
  </si>
  <si>
    <t>Map on display</t>
  </si>
  <si>
    <t>n/a</t>
  </si>
  <si>
    <t>Plovers Field - 0.5 Acres</t>
  </si>
  <si>
    <t>Lowertown Defibrillator</t>
  </si>
  <si>
    <t>Deibrillator Battery - Sithney</t>
  </si>
  <si>
    <t>New Defibrillator Battery</t>
  </si>
  <si>
    <t>31st March 2024</t>
  </si>
  <si>
    <t>31st March 2025</t>
  </si>
  <si>
    <t>Defibrillator Battery - Sithney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</si>
</sst>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F800]dddd\,\ mmmm\ dd\,\ yyyy"/>
    <numFmt numFmtId="165" formatCode="&quot;£&quot;#,##0.00"/>
  </numFmts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5" fontId="0" fillId="0" borderId="0" xfId="0" applyNumberFormat="1"/>
    <xf numFmtId="2" fontId="0" fillId="0" borderId="0" xfId="0" applyNumberFormat="1"/>
    <xf numFmtId="0" fontId="3" fillId="0" borderId="0" xfId="0" quotePrefix="1" applyFont="1"/>
    <xf numFmtId="0" fontId="4" fillId="0" borderId="0" xfId="0" quotePrefix="1" applyFont="1"/>
    <xf numFmtId="18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165" fontId="0" fillId="0" borderId="0" xfId="0" applyNumberFormat="1"/>
    <xf numFmtId="0" fontId="4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Border="1"/>
    <xf numFmtId="0" fontId="0" fillId="2" borderId="0" xfId="0" applyFill="1"/>
    <xf numFmtId="0" fontId="0" fillId="2" borderId="0" xfId="0" applyFill="1" applyAlignment="1">
      <alignment horizontal="right"/>
    </xf>
    <xf numFmtId="164" fontId="1" fillId="0" borderId="0" xfId="0" applyNumberFormat="1" applyFont="1"/>
    <xf numFmtId="165" fontId="1" fillId="0" borderId="0" xfId="0" applyNumberFormat="1" applyFont="1"/>
    <xf numFmtId="0" fontId="4" fillId="2" borderId="0" xfId="0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DD7F0-29CE-4D20-8166-9EA2693FDB8D}">
  <sheetPr>
    <pageSetUpPr fitToPage="1"/>
  </sheetPr>
  <dimension ref="A1:F47"/>
  <sheetViews>
    <sheetView tabSelected="1" topLeftCell="A18" workbookViewId="0">
      <selection activeCell="B40" sqref="B40"/>
    </sheetView>
  </sheetViews>
  <sheetFormatPr defaultRowHeight="13.2" x14ac:dyDescent="0.25"/>
  <cols>
    <col min="2" max="2" width="75.21875" bestFit="1" customWidth="1"/>
    <col min="3" max="3" width="17" bestFit="1" customWidth="1"/>
    <col min="4" max="4" width="14.6640625" bestFit="1" customWidth="1"/>
    <col min="5" max="5" width="21" bestFit="1" customWidth="1"/>
  </cols>
  <sheetData>
    <row r="1" spans="1:6" ht="17.399999999999999" x14ac:dyDescent="0.3">
      <c r="A1" s="1"/>
      <c r="B1" s="2" t="s">
        <v>0</v>
      </c>
    </row>
    <row r="2" spans="1:6" ht="17.399999999999999" x14ac:dyDescent="0.3">
      <c r="A2" s="1"/>
      <c r="B2" s="2" t="s">
        <v>51</v>
      </c>
      <c r="C2" s="5"/>
    </row>
    <row r="3" spans="1:6" x14ac:dyDescent="0.25">
      <c r="D3" s="11" t="s">
        <v>45</v>
      </c>
    </row>
    <row r="4" spans="1:6" x14ac:dyDescent="0.25">
      <c r="A4" s="12" t="s">
        <v>7</v>
      </c>
      <c r="B4" s="12" t="s">
        <v>8</v>
      </c>
      <c r="C4" s="12" t="s">
        <v>9</v>
      </c>
      <c r="D4" s="15" t="s">
        <v>74</v>
      </c>
      <c r="E4" s="15" t="s">
        <v>52</v>
      </c>
      <c r="F4" s="15"/>
    </row>
    <row r="5" spans="1:6" x14ac:dyDescent="0.25">
      <c r="A5" s="16" t="s">
        <v>14</v>
      </c>
      <c r="B5" s="17"/>
      <c r="C5" s="18"/>
    </row>
    <row r="6" spans="1:6" x14ac:dyDescent="0.25">
      <c r="A6">
        <v>1</v>
      </c>
      <c r="B6" s="11" t="s">
        <v>49</v>
      </c>
      <c r="C6" s="21"/>
      <c r="D6" s="24">
        <v>2000.0000000000002</v>
      </c>
      <c r="E6" t="s">
        <v>53</v>
      </c>
    </row>
    <row r="7" spans="1:6" x14ac:dyDescent="0.25">
      <c r="A7">
        <v>2</v>
      </c>
      <c r="B7" s="25" t="s">
        <v>16</v>
      </c>
      <c r="C7" s="21"/>
      <c r="D7" s="24">
        <v>4585</v>
      </c>
      <c r="E7" t="s">
        <v>55</v>
      </c>
    </row>
    <row r="8" spans="1:6" x14ac:dyDescent="0.25">
      <c r="A8">
        <v>3</v>
      </c>
      <c r="B8" s="25" t="s">
        <v>17</v>
      </c>
      <c r="C8" s="21"/>
      <c r="D8" s="24">
        <v>2616.63</v>
      </c>
      <c r="E8" t="s">
        <v>55</v>
      </c>
    </row>
    <row r="9" spans="1:6" x14ac:dyDescent="0.25">
      <c r="A9">
        <v>4</v>
      </c>
      <c r="B9" s="25" t="s">
        <v>18</v>
      </c>
      <c r="C9" s="21"/>
      <c r="D9" s="24">
        <v>250.00000000000011</v>
      </c>
      <c r="E9" t="s">
        <v>56</v>
      </c>
    </row>
    <row r="10" spans="1:6" x14ac:dyDescent="0.25">
      <c r="A10">
        <v>5</v>
      </c>
      <c r="B10" s="25" t="s">
        <v>19</v>
      </c>
      <c r="C10" s="21"/>
      <c r="D10" s="24">
        <v>250.00000000000011</v>
      </c>
      <c r="E10" t="s">
        <v>56</v>
      </c>
    </row>
    <row r="11" spans="1:6" x14ac:dyDescent="0.25">
      <c r="A11">
        <v>6</v>
      </c>
      <c r="B11" s="25" t="s">
        <v>20</v>
      </c>
      <c r="C11" s="21"/>
      <c r="D11" s="24">
        <v>250.00000000000011</v>
      </c>
      <c r="E11" t="s">
        <v>56</v>
      </c>
    </row>
    <row r="12" spans="1:6" x14ac:dyDescent="0.25">
      <c r="A12">
        <v>7</v>
      </c>
      <c r="B12" s="25" t="s">
        <v>21</v>
      </c>
      <c r="C12" s="21"/>
      <c r="D12" s="24">
        <v>250.00000000000011</v>
      </c>
      <c r="E12" t="s">
        <v>56</v>
      </c>
    </row>
    <row r="13" spans="1:6" x14ac:dyDescent="0.25">
      <c r="A13">
        <v>8</v>
      </c>
      <c r="B13" s="25" t="s">
        <v>22</v>
      </c>
      <c r="C13" s="21"/>
      <c r="D13" s="24">
        <v>250.00000000000011</v>
      </c>
      <c r="E13" t="s">
        <v>56</v>
      </c>
    </row>
    <row r="14" spans="1:6" x14ac:dyDescent="0.25">
      <c r="A14">
        <v>9</v>
      </c>
      <c r="B14" s="11" t="s">
        <v>23</v>
      </c>
      <c r="C14" s="21"/>
      <c r="D14" s="24">
        <v>0</v>
      </c>
      <c r="E14" t="s">
        <v>67</v>
      </c>
    </row>
    <row r="15" spans="1:6" x14ac:dyDescent="0.25">
      <c r="B15" s="25" t="s">
        <v>24</v>
      </c>
      <c r="C15" s="21"/>
      <c r="D15" s="24">
        <v>0</v>
      </c>
      <c r="E15" t="s">
        <v>68</v>
      </c>
    </row>
    <row r="16" spans="1:6" x14ac:dyDescent="0.25">
      <c r="B16" s="25" t="s">
        <v>25</v>
      </c>
      <c r="C16" s="21"/>
      <c r="D16" s="24">
        <v>0</v>
      </c>
      <c r="E16" t="s">
        <v>68</v>
      </c>
    </row>
    <row r="17" spans="1:5" x14ac:dyDescent="0.25">
      <c r="A17">
        <v>10</v>
      </c>
      <c r="B17" s="25" t="s">
        <v>26</v>
      </c>
      <c r="C17" s="26"/>
      <c r="D17" s="24">
        <v>1</v>
      </c>
      <c r="E17" t="s">
        <v>66</v>
      </c>
    </row>
    <row r="18" spans="1:5" x14ac:dyDescent="0.25">
      <c r="A18">
        <v>11</v>
      </c>
      <c r="B18" s="25" t="s">
        <v>27</v>
      </c>
      <c r="C18" s="21">
        <v>41030</v>
      </c>
      <c r="D18" s="24">
        <v>1</v>
      </c>
      <c r="E18" t="s">
        <v>66</v>
      </c>
    </row>
    <row r="19" spans="1:5" x14ac:dyDescent="0.25">
      <c r="A19">
        <v>12</v>
      </c>
      <c r="B19" s="25" t="s">
        <v>28</v>
      </c>
      <c r="C19" s="21">
        <v>41030</v>
      </c>
      <c r="D19" s="24">
        <v>1</v>
      </c>
      <c r="E19" t="s">
        <v>66</v>
      </c>
    </row>
    <row r="20" spans="1:5" x14ac:dyDescent="0.25">
      <c r="A20">
        <v>13</v>
      </c>
      <c r="B20" s="11" t="s">
        <v>29</v>
      </c>
      <c r="C20" s="21"/>
      <c r="D20" s="24">
        <v>0</v>
      </c>
      <c r="E20" t="s">
        <v>54</v>
      </c>
    </row>
    <row r="21" spans="1:5" x14ac:dyDescent="0.25">
      <c r="A21">
        <v>14</v>
      </c>
      <c r="B21" s="27" t="s">
        <v>30</v>
      </c>
      <c r="C21" s="26"/>
      <c r="D21" s="24">
        <v>105.02</v>
      </c>
      <c r="E21" t="s">
        <v>63</v>
      </c>
    </row>
    <row r="22" spans="1:5" x14ac:dyDescent="0.25">
      <c r="A22">
        <v>15</v>
      </c>
      <c r="B22" s="27" t="s">
        <v>31</v>
      </c>
      <c r="C22" s="26"/>
      <c r="D22" s="24">
        <v>105.02</v>
      </c>
      <c r="E22" t="s">
        <v>63</v>
      </c>
    </row>
    <row r="23" spans="1:5" x14ac:dyDescent="0.25">
      <c r="A23">
        <v>16</v>
      </c>
      <c r="B23" s="27" t="s">
        <v>32</v>
      </c>
      <c r="C23" s="26"/>
      <c r="D23" s="24">
        <v>105.03</v>
      </c>
      <c r="E23" t="s">
        <v>63</v>
      </c>
    </row>
    <row r="24" spans="1:5" x14ac:dyDescent="0.25">
      <c r="A24">
        <v>17</v>
      </c>
      <c r="B24" s="27" t="s">
        <v>33</v>
      </c>
      <c r="C24" s="26"/>
      <c r="D24" s="24">
        <v>0</v>
      </c>
      <c r="E24" t="s">
        <v>68</v>
      </c>
    </row>
    <row r="25" spans="1:5" x14ac:dyDescent="0.25">
      <c r="A25">
        <v>18</v>
      </c>
      <c r="B25" s="27" t="s">
        <v>34</v>
      </c>
      <c r="C25" s="26"/>
      <c r="D25" s="24">
        <v>894</v>
      </c>
      <c r="E25" t="s">
        <v>56</v>
      </c>
    </row>
    <row r="26" spans="1:5" x14ac:dyDescent="0.25">
      <c r="A26">
        <v>19</v>
      </c>
      <c r="B26" s="27" t="s">
        <v>35</v>
      </c>
      <c r="C26" s="26"/>
      <c r="D26" s="24">
        <v>894</v>
      </c>
      <c r="E26" t="s">
        <v>56</v>
      </c>
    </row>
    <row r="27" spans="1:5" x14ac:dyDescent="0.25">
      <c r="A27">
        <v>20</v>
      </c>
      <c r="B27" s="27" t="s">
        <v>36</v>
      </c>
      <c r="C27" s="26"/>
      <c r="D27" s="24">
        <v>894</v>
      </c>
      <c r="E27" t="s">
        <v>56</v>
      </c>
    </row>
    <row r="28" spans="1:5" x14ac:dyDescent="0.25">
      <c r="A28">
        <v>21</v>
      </c>
      <c r="B28" s="27" t="s">
        <v>37</v>
      </c>
      <c r="C28" s="26"/>
      <c r="D28" s="24">
        <v>894</v>
      </c>
      <c r="E28" t="s">
        <v>56</v>
      </c>
    </row>
    <row r="29" spans="1:5" x14ac:dyDescent="0.25">
      <c r="A29">
        <v>22</v>
      </c>
      <c r="B29" s="27" t="s">
        <v>38</v>
      </c>
      <c r="C29" s="26"/>
      <c r="D29" s="24">
        <v>894</v>
      </c>
      <c r="E29" t="s">
        <v>56</v>
      </c>
    </row>
    <row r="30" spans="1:5" x14ac:dyDescent="0.25">
      <c r="A30">
        <v>23</v>
      </c>
      <c r="B30" s="25" t="s">
        <v>69</v>
      </c>
      <c r="C30" s="26">
        <v>42370</v>
      </c>
      <c r="D30" s="24">
        <v>1</v>
      </c>
      <c r="E30" t="s">
        <v>57</v>
      </c>
    </row>
    <row r="31" spans="1:5" x14ac:dyDescent="0.25">
      <c r="A31">
        <v>23</v>
      </c>
      <c r="B31" s="27" t="s">
        <v>39</v>
      </c>
      <c r="C31" s="26">
        <v>44136</v>
      </c>
      <c r="D31" s="24">
        <v>269</v>
      </c>
      <c r="E31" t="s">
        <v>58</v>
      </c>
    </row>
    <row r="32" spans="1:5" x14ac:dyDescent="0.25">
      <c r="A32" s="29">
        <v>25</v>
      </c>
      <c r="B32" s="30" t="s">
        <v>40</v>
      </c>
      <c r="C32" s="26"/>
      <c r="D32" s="24">
        <v>1315</v>
      </c>
      <c r="E32" t="s">
        <v>59</v>
      </c>
    </row>
    <row r="33" spans="1:5" x14ac:dyDescent="0.25">
      <c r="A33" s="29">
        <v>26</v>
      </c>
      <c r="B33" s="30" t="s">
        <v>41</v>
      </c>
      <c r="C33" s="26"/>
      <c r="D33" s="24">
        <v>112.5</v>
      </c>
      <c r="E33" t="s">
        <v>60</v>
      </c>
    </row>
    <row r="34" spans="1:5" x14ac:dyDescent="0.25">
      <c r="A34" s="29">
        <v>27</v>
      </c>
      <c r="B34" s="30" t="s">
        <v>42</v>
      </c>
      <c r="C34" s="26">
        <v>44531</v>
      </c>
      <c r="D34" s="24">
        <v>499</v>
      </c>
      <c r="E34" t="s">
        <v>61</v>
      </c>
    </row>
    <row r="35" spans="1:5" x14ac:dyDescent="0.25">
      <c r="A35" s="29">
        <v>28</v>
      </c>
      <c r="B35" s="30" t="s">
        <v>43</v>
      </c>
      <c r="C35" s="26">
        <v>44531</v>
      </c>
      <c r="D35" s="24">
        <v>3753.4</v>
      </c>
      <c r="E35" t="s">
        <v>62</v>
      </c>
    </row>
    <row r="36" spans="1:5" x14ac:dyDescent="0.25">
      <c r="A36" s="29">
        <v>29</v>
      </c>
      <c r="B36" s="30" t="s">
        <v>47</v>
      </c>
      <c r="C36" s="26">
        <v>44958</v>
      </c>
      <c r="D36" s="24">
        <v>274</v>
      </c>
      <c r="E36" t="s">
        <v>63</v>
      </c>
    </row>
    <row r="37" spans="1:5" x14ac:dyDescent="0.25">
      <c r="A37" s="29">
        <v>30</v>
      </c>
      <c r="B37" s="30" t="s">
        <v>48</v>
      </c>
      <c r="C37" s="26">
        <v>44958</v>
      </c>
      <c r="D37" s="24">
        <v>419</v>
      </c>
      <c r="E37" t="s">
        <v>64</v>
      </c>
    </row>
    <row r="38" spans="1:5" x14ac:dyDescent="0.25">
      <c r="A38" s="29">
        <v>31</v>
      </c>
      <c r="B38" s="11" t="s">
        <v>50</v>
      </c>
      <c r="C38" s="21">
        <v>45139</v>
      </c>
      <c r="D38" s="24">
        <v>155</v>
      </c>
      <c r="E38" t="s">
        <v>65</v>
      </c>
    </row>
    <row r="39" spans="1:5" x14ac:dyDescent="0.25">
      <c r="A39" s="29">
        <v>32</v>
      </c>
      <c r="B39" s="33" t="s">
        <v>75</v>
      </c>
      <c r="C39" s="21">
        <v>45048</v>
      </c>
      <c r="D39" s="24">
        <v>160</v>
      </c>
      <c r="E39" t="s">
        <v>72</v>
      </c>
    </row>
    <row r="40" spans="1:5" x14ac:dyDescent="0.25">
      <c r="A40" s="29">
        <v>33</v>
      </c>
      <c r="B40" s="30" t="s">
        <v>70</v>
      </c>
      <c r="C40" s="21">
        <v>45174</v>
      </c>
      <c r="D40" s="24">
        <v>1352.75</v>
      </c>
      <c r="E40" t="s">
        <v>70</v>
      </c>
    </row>
    <row r="41" spans="1:5" x14ac:dyDescent="0.25">
      <c r="B41" s="1"/>
      <c r="C41" s="31"/>
    </row>
    <row r="42" spans="1:5" x14ac:dyDescent="0.25">
      <c r="B42" s="1" t="s">
        <v>44</v>
      </c>
      <c r="D42" s="32">
        <f>SUM(D6:D40)</f>
        <v>23550.350000000006</v>
      </c>
    </row>
    <row r="47" spans="1:5" x14ac:dyDescent="0.25">
      <c r="B47" s="11" t="s">
        <v>46</v>
      </c>
    </row>
  </sheetData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7C45-E54D-4DDE-859C-1F4CE0BDC08D}">
  <sheetPr>
    <pageSetUpPr fitToPage="1"/>
  </sheetPr>
  <dimension ref="A1:AD47"/>
  <sheetViews>
    <sheetView zoomScale="80" zoomScaleNormal="80" workbookViewId="0">
      <selection activeCell="AE47" sqref="A1:AE47"/>
    </sheetView>
  </sheetViews>
  <sheetFormatPr defaultRowHeight="13.2" x14ac:dyDescent="0.25"/>
  <cols>
    <col min="1" max="1" width="9.44140625" customWidth="1"/>
    <col min="2" max="2" width="39.88671875" customWidth="1"/>
    <col min="3" max="3" width="17.6640625" bestFit="1" customWidth="1"/>
    <col min="4" max="4" width="13.88671875" hidden="1" customWidth="1"/>
    <col min="5" max="5" width="16.5546875" hidden="1" customWidth="1"/>
    <col min="6" max="6" width="12.33203125" hidden="1" customWidth="1"/>
    <col min="7" max="7" width="13.109375" hidden="1" customWidth="1"/>
    <col min="8" max="8" width="14.44140625" hidden="1" customWidth="1"/>
    <col min="9" max="9" width="15.33203125" hidden="1" customWidth="1"/>
    <col min="10" max="10" width="12.44140625" style="4" hidden="1" customWidth="1"/>
    <col min="11" max="12" width="11.5546875" hidden="1" customWidth="1"/>
    <col min="13" max="13" width="13.109375" style="4" hidden="1" customWidth="1"/>
    <col min="14" max="14" width="17.5546875" hidden="1" customWidth="1"/>
    <col min="15" max="15" width="11.33203125" hidden="1" customWidth="1"/>
    <col min="16" max="17" width="11.88671875" hidden="1" customWidth="1"/>
    <col min="18" max="18" width="12.88671875" hidden="1" customWidth="1"/>
    <col min="19" max="20" width="8.88671875" hidden="1" customWidth="1"/>
    <col min="21" max="21" width="11.33203125" hidden="1" customWidth="1"/>
    <col min="22" max="22" width="8.88671875" hidden="1" customWidth="1"/>
    <col min="23" max="23" width="13.88671875" hidden="1" customWidth="1"/>
    <col min="24" max="24" width="11" hidden="1" customWidth="1"/>
    <col min="25" max="25" width="8.88671875" hidden="1" customWidth="1"/>
    <col min="26" max="26" width="11.33203125" hidden="1" customWidth="1"/>
    <col min="27" max="27" width="8.88671875" hidden="1" customWidth="1"/>
    <col min="28" max="28" width="13.88671875" hidden="1" customWidth="1"/>
    <col min="29" max="29" width="14.6640625" bestFit="1" customWidth="1"/>
    <col min="30" max="30" width="21.109375" bestFit="1" customWidth="1"/>
  </cols>
  <sheetData>
    <row r="1" spans="1:30" ht="17.399999999999999" x14ac:dyDescent="0.3">
      <c r="A1" s="1"/>
      <c r="B1" s="2" t="s">
        <v>0</v>
      </c>
      <c r="H1" s="3">
        <f ca="1">TODAY()</f>
        <v>45752</v>
      </c>
      <c r="I1" s="3">
        <v>41723</v>
      </c>
    </row>
    <row r="2" spans="1:30" ht="17.399999999999999" x14ac:dyDescent="0.3">
      <c r="A2" s="1"/>
      <c r="B2" s="2" t="s">
        <v>51</v>
      </c>
      <c r="C2" s="5"/>
      <c r="D2" s="6"/>
      <c r="E2" s="1"/>
      <c r="F2" s="6"/>
      <c r="G2" s="6"/>
      <c r="H2" s="7">
        <f ca="1">NOW()</f>
        <v>45752.41923078704</v>
      </c>
      <c r="I2" s="7">
        <v>41723.714634837961</v>
      </c>
    </row>
    <row r="3" spans="1:30" ht="17.399999999999999" x14ac:dyDescent="0.3">
      <c r="D3" s="8" t="s">
        <v>1</v>
      </c>
      <c r="E3" s="9" t="s">
        <v>2</v>
      </c>
      <c r="F3" s="10"/>
      <c r="G3" s="10"/>
      <c r="H3" s="8" t="s">
        <v>1</v>
      </c>
      <c r="I3" s="9" t="s">
        <v>3</v>
      </c>
      <c r="J3" s="10"/>
      <c r="K3" s="10"/>
      <c r="L3" s="10"/>
      <c r="M3" s="8" t="s">
        <v>1</v>
      </c>
      <c r="N3" s="9" t="s">
        <v>4</v>
      </c>
      <c r="O3" s="10"/>
      <c r="P3" s="10"/>
      <c r="Q3" s="10"/>
      <c r="R3" s="8" t="s">
        <v>1</v>
      </c>
      <c r="S3" s="9" t="s">
        <v>5</v>
      </c>
      <c r="T3" s="10"/>
      <c r="U3" s="10"/>
      <c r="V3" s="10"/>
      <c r="W3" s="8" t="s">
        <v>1</v>
      </c>
      <c r="X3" s="9" t="s">
        <v>6</v>
      </c>
      <c r="Y3" s="10"/>
      <c r="Z3" s="10"/>
      <c r="AA3" s="10"/>
      <c r="AB3" s="8" t="s">
        <v>1</v>
      </c>
      <c r="AC3" s="11" t="s">
        <v>45</v>
      </c>
    </row>
    <row r="4" spans="1:30" s="15" customFormat="1" ht="14.25" customHeight="1" x14ac:dyDescent="0.3">
      <c r="A4" s="12" t="s">
        <v>7</v>
      </c>
      <c r="B4" s="12" t="s">
        <v>8</v>
      </c>
      <c r="C4" s="12" t="s">
        <v>9</v>
      </c>
      <c r="D4" s="13">
        <v>41364</v>
      </c>
      <c r="E4" s="14" t="s">
        <v>10</v>
      </c>
      <c r="F4" s="14" t="s">
        <v>11</v>
      </c>
      <c r="G4" s="14" t="s">
        <v>12</v>
      </c>
      <c r="H4" s="13">
        <v>41729</v>
      </c>
      <c r="I4" s="14" t="s">
        <v>10</v>
      </c>
      <c r="J4" s="14" t="s">
        <v>11</v>
      </c>
      <c r="K4" s="14" t="s">
        <v>12</v>
      </c>
      <c r="L4" s="14" t="s">
        <v>13</v>
      </c>
      <c r="M4" s="13">
        <v>42094</v>
      </c>
      <c r="N4" s="14" t="s">
        <v>10</v>
      </c>
      <c r="O4" s="14" t="s">
        <v>11</v>
      </c>
      <c r="P4" s="14" t="s">
        <v>12</v>
      </c>
      <c r="Q4" s="14" t="s">
        <v>13</v>
      </c>
      <c r="R4" s="13">
        <v>42460</v>
      </c>
      <c r="S4" s="14" t="s">
        <v>10</v>
      </c>
      <c r="T4" s="14" t="s">
        <v>11</v>
      </c>
      <c r="U4" s="14" t="s">
        <v>12</v>
      </c>
      <c r="V4" s="14" t="s">
        <v>13</v>
      </c>
      <c r="W4" s="13">
        <v>42825</v>
      </c>
      <c r="X4" s="14" t="s">
        <v>10</v>
      </c>
      <c r="Y4" s="14" t="s">
        <v>11</v>
      </c>
      <c r="Z4" s="14" t="s">
        <v>12</v>
      </c>
      <c r="AA4" s="14" t="s">
        <v>13</v>
      </c>
      <c r="AB4" s="13">
        <v>43190</v>
      </c>
      <c r="AC4" s="15" t="s">
        <v>73</v>
      </c>
      <c r="AD4" s="15" t="s">
        <v>52</v>
      </c>
    </row>
    <row r="5" spans="1:30" ht="15.6" x14ac:dyDescent="0.3">
      <c r="A5" s="16" t="s">
        <v>14</v>
      </c>
      <c r="B5" s="17"/>
      <c r="C5" s="18"/>
      <c r="D5" s="19" t="s">
        <v>15</v>
      </c>
      <c r="E5" s="20" t="s">
        <v>15</v>
      </c>
      <c r="F5" s="20" t="s">
        <v>15</v>
      </c>
      <c r="G5" s="20" t="s">
        <v>15</v>
      </c>
      <c r="H5" s="19" t="s">
        <v>15</v>
      </c>
      <c r="I5" s="20" t="s">
        <v>15</v>
      </c>
      <c r="J5" s="20" t="s">
        <v>15</v>
      </c>
      <c r="K5" s="20" t="s">
        <v>15</v>
      </c>
      <c r="L5" s="20"/>
      <c r="M5" s="19" t="s">
        <v>15</v>
      </c>
      <c r="N5" s="20" t="s">
        <v>15</v>
      </c>
      <c r="O5" s="20" t="s">
        <v>15</v>
      </c>
      <c r="P5" s="20" t="s">
        <v>15</v>
      </c>
      <c r="Q5" s="20"/>
      <c r="R5" s="19" t="s">
        <v>15</v>
      </c>
      <c r="S5" s="20" t="s">
        <v>15</v>
      </c>
      <c r="T5" s="20" t="s">
        <v>15</v>
      </c>
      <c r="U5" s="20" t="s">
        <v>15</v>
      </c>
      <c r="V5" s="20"/>
      <c r="W5" s="19" t="s">
        <v>15</v>
      </c>
      <c r="X5" s="20" t="s">
        <v>15</v>
      </c>
      <c r="Y5" s="20" t="s">
        <v>15</v>
      </c>
      <c r="Z5" s="20" t="s">
        <v>15</v>
      </c>
      <c r="AA5" s="20"/>
      <c r="AB5" s="19" t="s">
        <v>15</v>
      </c>
    </row>
    <row r="6" spans="1:30" ht="15.6" x14ac:dyDescent="0.3">
      <c r="A6">
        <v>1</v>
      </c>
      <c r="B6" s="11" t="s">
        <v>49</v>
      </c>
      <c r="C6" s="21"/>
      <c r="D6" s="22">
        <v>2000</v>
      </c>
      <c r="E6" s="23"/>
      <c r="F6" s="23"/>
      <c r="G6" s="23">
        <v>60</v>
      </c>
      <c r="H6" s="22">
        <f t="shared" ref="H6:H14" si="0">SUM(D6:G6)</f>
        <v>2060</v>
      </c>
      <c r="I6" s="23"/>
      <c r="J6" s="23"/>
      <c r="K6" s="23"/>
      <c r="L6" s="23"/>
      <c r="M6" s="22">
        <f t="shared" ref="M6:M14" si="1">SUM(H6:K6)</f>
        <v>2060</v>
      </c>
      <c r="N6" s="23"/>
      <c r="O6" s="23"/>
      <c r="P6" s="23">
        <f>2121.8-2060</f>
        <v>61.800000000000182</v>
      </c>
      <c r="Q6" s="23"/>
      <c r="R6" s="22">
        <f t="shared" ref="R6:R14" si="2">SUM(M6:P6)</f>
        <v>2121.8000000000002</v>
      </c>
      <c r="S6" s="23"/>
      <c r="T6" s="23"/>
      <c r="U6" s="23">
        <v>-121.8</v>
      </c>
      <c r="V6" s="23"/>
      <c r="W6" s="22">
        <v>2000.0000000000002</v>
      </c>
      <c r="X6" s="23"/>
      <c r="Y6" s="23"/>
      <c r="Z6" s="23"/>
      <c r="AA6" s="23"/>
      <c r="AB6" s="22">
        <f>W6</f>
        <v>2000.0000000000002</v>
      </c>
      <c r="AC6" s="24">
        <v>2000.0000000000002</v>
      </c>
      <c r="AD6" t="s">
        <v>53</v>
      </c>
    </row>
    <row r="7" spans="1:30" ht="15.6" x14ac:dyDescent="0.3">
      <c r="A7">
        <v>2</v>
      </c>
      <c r="B7" s="25" t="s">
        <v>16</v>
      </c>
      <c r="C7" s="21"/>
      <c r="D7" s="22">
        <v>2515.9299999999998</v>
      </c>
      <c r="E7" s="23"/>
      <c r="F7" s="23"/>
      <c r="G7" s="23">
        <v>75.48</v>
      </c>
      <c r="H7" s="22">
        <f t="shared" si="0"/>
        <v>2591.41</v>
      </c>
      <c r="I7" s="23"/>
      <c r="J7" s="23"/>
      <c r="K7" s="23"/>
      <c r="L7" s="23"/>
      <c r="M7" s="22">
        <f t="shared" si="1"/>
        <v>2591.41</v>
      </c>
      <c r="N7" s="23"/>
      <c r="O7" s="23"/>
      <c r="P7" s="23">
        <f>2669.76-2591.41</f>
        <v>78.350000000000364</v>
      </c>
      <c r="Q7" s="23"/>
      <c r="R7" s="22">
        <f t="shared" si="2"/>
        <v>2669.76</v>
      </c>
      <c r="S7" s="23"/>
      <c r="T7" s="23"/>
      <c r="U7" s="23">
        <v>-153.83000000000001</v>
      </c>
      <c r="V7" s="23"/>
      <c r="W7" s="22">
        <v>2515.9300000000003</v>
      </c>
      <c r="X7" s="23"/>
      <c r="Y7" s="23"/>
      <c r="Z7" s="23"/>
      <c r="AA7" s="23"/>
      <c r="AB7" s="22">
        <f t="shared" ref="AB7:AB31" si="3">W7</f>
        <v>2515.9300000000003</v>
      </c>
      <c r="AC7" s="24">
        <v>4585</v>
      </c>
      <c r="AD7" t="s">
        <v>55</v>
      </c>
    </row>
    <row r="8" spans="1:30" ht="15.6" x14ac:dyDescent="0.3">
      <c r="A8">
        <v>3</v>
      </c>
      <c r="B8" s="25" t="s">
        <v>17</v>
      </c>
      <c r="C8" s="21"/>
      <c r="D8" s="22">
        <v>2616.66</v>
      </c>
      <c r="E8" s="23"/>
      <c r="F8" s="23"/>
      <c r="G8" s="23">
        <v>78.5</v>
      </c>
      <c r="H8" s="22">
        <f t="shared" si="0"/>
        <v>2695.16</v>
      </c>
      <c r="I8" s="23"/>
      <c r="J8" s="23"/>
      <c r="K8" s="23"/>
      <c r="L8" s="23"/>
      <c r="M8" s="22">
        <f t="shared" si="1"/>
        <v>2695.16</v>
      </c>
      <c r="N8" s="23"/>
      <c r="O8" s="23"/>
      <c r="P8" s="23">
        <f>2776.88-2695.16</f>
        <v>81.720000000000255</v>
      </c>
      <c r="Q8" s="23"/>
      <c r="R8" s="22">
        <f t="shared" si="2"/>
        <v>2776.88</v>
      </c>
      <c r="S8" s="23"/>
      <c r="T8" s="23"/>
      <c r="U8" s="23">
        <v>-160.25</v>
      </c>
      <c r="V8" s="23"/>
      <c r="W8" s="22">
        <v>2616.63</v>
      </c>
      <c r="X8" s="23"/>
      <c r="Y8" s="23"/>
      <c r="Z8" s="23"/>
      <c r="AA8" s="23"/>
      <c r="AB8" s="22">
        <f t="shared" si="3"/>
        <v>2616.63</v>
      </c>
      <c r="AC8" s="24">
        <v>2616.63</v>
      </c>
      <c r="AD8" t="s">
        <v>55</v>
      </c>
    </row>
    <row r="9" spans="1:30" ht="15.6" x14ac:dyDescent="0.3">
      <c r="A9">
        <v>4</v>
      </c>
      <c r="B9" s="25" t="s">
        <v>18</v>
      </c>
      <c r="C9" s="21"/>
      <c r="D9" s="22">
        <v>1047.5</v>
      </c>
      <c r="E9" s="23"/>
      <c r="F9" s="23"/>
      <c r="G9" s="23">
        <v>31.43</v>
      </c>
      <c r="H9" s="22">
        <f t="shared" si="0"/>
        <v>1078.93</v>
      </c>
      <c r="I9" s="23"/>
      <c r="J9" s="23"/>
      <c r="K9" s="23"/>
      <c r="L9" s="23"/>
      <c r="M9" s="22">
        <f t="shared" si="1"/>
        <v>1078.93</v>
      </c>
      <c r="N9" s="23"/>
      <c r="O9" s="23"/>
      <c r="P9" s="23">
        <v>32.450000000000003</v>
      </c>
      <c r="Q9" s="23"/>
      <c r="R9" s="22">
        <f t="shared" si="2"/>
        <v>1111.3800000000001</v>
      </c>
      <c r="S9" s="23"/>
      <c r="T9" s="23"/>
      <c r="U9" s="23">
        <v>-861.38</v>
      </c>
      <c r="V9" s="23"/>
      <c r="W9" s="22">
        <v>250.00000000000011</v>
      </c>
      <c r="X9" s="23"/>
      <c r="Y9" s="23"/>
      <c r="Z9" s="23"/>
      <c r="AA9" s="23"/>
      <c r="AB9" s="22">
        <f t="shared" si="3"/>
        <v>250.00000000000011</v>
      </c>
      <c r="AC9" s="24">
        <v>250.00000000000011</v>
      </c>
      <c r="AD9" t="s">
        <v>56</v>
      </c>
    </row>
    <row r="10" spans="1:30" ht="15.6" x14ac:dyDescent="0.3">
      <c r="A10">
        <v>5</v>
      </c>
      <c r="B10" s="25" t="s">
        <v>19</v>
      </c>
      <c r="C10" s="21"/>
      <c r="D10" s="22">
        <v>1047.5</v>
      </c>
      <c r="E10" s="23"/>
      <c r="F10" s="23"/>
      <c r="G10" s="23">
        <v>31.43</v>
      </c>
      <c r="H10" s="22">
        <f t="shared" si="0"/>
        <v>1078.93</v>
      </c>
      <c r="I10" s="23"/>
      <c r="J10" s="23"/>
      <c r="K10" s="23"/>
      <c r="L10" s="23"/>
      <c r="M10" s="22">
        <f t="shared" si="1"/>
        <v>1078.93</v>
      </c>
      <c r="N10" s="23"/>
      <c r="O10" s="23"/>
      <c r="P10" s="23">
        <v>32.450000000000003</v>
      </c>
      <c r="Q10" s="23"/>
      <c r="R10" s="22">
        <f t="shared" si="2"/>
        <v>1111.3800000000001</v>
      </c>
      <c r="S10" s="23"/>
      <c r="T10" s="23"/>
      <c r="U10" s="23">
        <v>-861.38</v>
      </c>
      <c r="V10" s="23"/>
      <c r="W10" s="22">
        <v>250.00000000000011</v>
      </c>
      <c r="X10" s="23"/>
      <c r="Y10" s="23"/>
      <c r="Z10" s="23"/>
      <c r="AA10" s="23"/>
      <c r="AB10" s="22">
        <f t="shared" si="3"/>
        <v>250.00000000000011</v>
      </c>
      <c r="AC10" s="24">
        <v>250.00000000000011</v>
      </c>
      <c r="AD10" t="s">
        <v>56</v>
      </c>
    </row>
    <row r="11" spans="1:30" ht="15.6" x14ac:dyDescent="0.3">
      <c r="A11">
        <v>6</v>
      </c>
      <c r="B11" s="25" t="s">
        <v>20</v>
      </c>
      <c r="C11" s="21"/>
      <c r="D11" s="22">
        <v>1047.5</v>
      </c>
      <c r="E11" s="23"/>
      <c r="F11" s="23"/>
      <c r="G11" s="23">
        <v>31.43</v>
      </c>
      <c r="H11" s="22">
        <f t="shared" si="0"/>
        <v>1078.93</v>
      </c>
      <c r="I11" s="23"/>
      <c r="J11" s="23"/>
      <c r="K11" s="23"/>
      <c r="L11" s="23"/>
      <c r="M11" s="22">
        <f t="shared" si="1"/>
        <v>1078.93</v>
      </c>
      <c r="N11" s="23"/>
      <c r="O11" s="23"/>
      <c r="P11" s="23">
        <v>32.44</v>
      </c>
      <c r="Q11" s="23"/>
      <c r="R11" s="22">
        <f t="shared" si="2"/>
        <v>1111.3700000000001</v>
      </c>
      <c r="S11" s="23"/>
      <c r="T11" s="23"/>
      <c r="U11" s="23">
        <v>-861.37</v>
      </c>
      <c r="V11" s="23"/>
      <c r="W11" s="22">
        <v>250.00000000000011</v>
      </c>
      <c r="X11" s="23"/>
      <c r="Y11" s="23"/>
      <c r="Z11" s="23"/>
      <c r="AA11" s="23"/>
      <c r="AB11" s="22">
        <f t="shared" si="3"/>
        <v>250.00000000000011</v>
      </c>
      <c r="AC11" s="24">
        <v>250.00000000000011</v>
      </c>
      <c r="AD11" t="s">
        <v>56</v>
      </c>
    </row>
    <row r="12" spans="1:30" ht="15.6" x14ac:dyDescent="0.3">
      <c r="A12">
        <v>7</v>
      </c>
      <c r="B12" s="25" t="s">
        <v>21</v>
      </c>
      <c r="C12" s="21"/>
      <c r="D12" s="22">
        <v>1047.5</v>
      </c>
      <c r="E12" s="23"/>
      <c r="F12" s="23"/>
      <c r="G12" s="23">
        <v>31.42</v>
      </c>
      <c r="H12" s="22">
        <f t="shared" si="0"/>
        <v>1078.92</v>
      </c>
      <c r="I12" s="23"/>
      <c r="J12" s="23"/>
      <c r="K12" s="23"/>
      <c r="L12" s="23"/>
      <c r="M12" s="22">
        <f t="shared" si="1"/>
        <v>1078.92</v>
      </c>
      <c r="N12" s="23"/>
      <c r="O12" s="23"/>
      <c r="P12" s="23">
        <v>32.44</v>
      </c>
      <c r="Q12" s="23"/>
      <c r="R12" s="22">
        <f t="shared" si="2"/>
        <v>1111.3600000000001</v>
      </c>
      <c r="S12" s="23"/>
      <c r="T12" s="23"/>
      <c r="U12" s="23">
        <v>-861.36</v>
      </c>
      <c r="V12" s="23"/>
      <c r="W12" s="22">
        <v>250.00000000000011</v>
      </c>
      <c r="X12" s="23"/>
      <c r="Y12" s="23"/>
      <c r="Z12" s="23"/>
      <c r="AA12" s="23"/>
      <c r="AB12" s="22">
        <f t="shared" si="3"/>
        <v>250.00000000000011</v>
      </c>
      <c r="AC12" s="24">
        <v>250.00000000000011</v>
      </c>
      <c r="AD12" t="s">
        <v>56</v>
      </c>
    </row>
    <row r="13" spans="1:30" ht="15.6" x14ac:dyDescent="0.3">
      <c r="A13">
        <v>8</v>
      </c>
      <c r="B13" s="25" t="s">
        <v>22</v>
      </c>
      <c r="C13" s="21"/>
      <c r="D13" s="22">
        <v>1047.5</v>
      </c>
      <c r="E13" s="23"/>
      <c r="F13" s="23"/>
      <c r="G13" s="23">
        <v>31.42</v>
      </c>
      <c r="H13" s="22">
        <f t="shared" si="0"/>
        <v>1078.92</v>
      </c>
      <c r="I13" s="23"/>
      <c r="J13" s="23"/>
      <c r="K13" s="23"/>
      <c r="L13" s="23"/>
      <c r="M13" s="22">
        <f t="shared" si="1"/>
        <v>1078.92</v>
      </c>
      <c r="N13" s="23"/>
      <c r="O13" s="23"/>
      <c r="P13" s="23">
        <v>32.44</v>
      </c>
      <c r="Q13" s="23"/>
      <c r="R13" s="22">
        <f t="shared" si="2"/>
        <v>1111.3600000000001</v>
      </c>
      <c r="S13" s="23"/>
      <c r="T13" s="23"/>
      <c r="U13" s="23">
        <v>-861.36</v>
      </c>
      <c r="V13" s="23"/>
      <c r="W13" s="22">
        <v>250.00000000000011</v>
      </c>
      <c r="X13" s="23"/>
      <c r="Y13" s="23"/>
      <c r="Z13" s="23"/>
      <c r="AA13" s="23"/>
      <c r="AB13" s="22">
        <f t="shared" si="3"/>
        <v>250.00000000000011</v>
      </c>
      <c r="AC13" s="24">
        <v>250.00000000000011</v>
      </c>
      <c r="AD13" t="s">
        <v>56</v>
      </c>
    </row>
    <row r="14" spans="1:30" ht="15.6" x14ac:dyDescent="0.3">
      <c r="A14">
        <v>9</v>
      </c>
      <c r="B14" s="11" t="s">
        <v>23</v>
      </c>
      <c r="C14" s="21"/>
      <c r="D14" s="22">
        <v>3509.19</v>
      </c>
      <c r="E14" s="23"/>
      <c r="F14" s="23"/>
      <c r="G14" s="23">
        <v>91.24</v>
      </c>
      <c r="H14" s="22">
        <f t="shared" si="0"/>
        <v>3600.43</v>
      </c>
      <c r="I14" s="23"/>
      <c r="J14" s="23"/>
      <c r="K14" s="23"/>
      <c r="L14" s="23"/>
      <c r="M14" s="22">
        <f t="shared" si="1"/>
        <v>3600.43</v>
      </c>
      <c r="N14" s="23"/>
      <c r="O14" s="23"/>
      <c r="P14" s="23">
        <f>3709.03-3600.43</f>
        <v>108.60000000000036</v>
      </c>
      <c r="Q14" s="23"/>
      <c r="R14" s="22">
        <f t="shared" si="2"/>
        <v>3709.03</v>
      </c>
      <c r="S14" s="23"/>
      <c r="T14" s="23"/>
      <c r="U14" s="23"/>
      <c r="V14" s="23"/>
      <c r="W14" s="22">
        <v>3709.03</v>
      </c>
      <c r="X14" s="23"/>
      <c r="Y14" s="23"/>
      <c r="Z14" s="23"/>
      <c r="AA14" s="23"/>
      <c r="AB14" s="22">
        <f t="shared" si="3"/>
        <v>3709.03</v>
      </c>
      <c r="AC14" s="24">
        <v>0</v>
      </c>
      <c r="AD14" t="s">
        <v>67</v>
      </c>
    </row>
    <row r="15" spans="1:30" ht="15.6" x14ac:dyDescent="0.3">
      <c r="B15" s="25" t="s">
        <v>24</v>
      </c>
      <c r="C15" s="21"/>
      <c r="D15" s="22"/>
      <c r="E15" s="23"/>
      <c r="F15" s="23"/>
      <c r="G15" s="23"/>
      <c r="H15" s="22"/>
      <c r="I15" s="23"/>
      <c r="J15" s="23"/>
      <c r="K15" s="23"/>
      <c r="L15" s="23"/>
      <c r="M15" s="22"/>
      <c r="N15" s="23"/>
      <c r="O15" s="23"/>
      <c r="P15" s="23"/>
      <c r="Q15" s="23"/>
      <c r="R15" s="22"/>
      <c r="S15" s="23"/>
      <c r="T15" s="23"/>
      <c r="U15" s="23"/>
      <c r="V15" s="23"/>
      <c r="W15" s="22"/>
      <c r="X15" s="23"/>
      <c r="Y15" s="23"/>
      <c r="Z15" s="23"/>
      <c r="AA15" s="23"/>
      <c r="AB15" s="22">
        <f t="shared" si="3"/>
        <v>0</v>
      </c>
      <c r="AC15" s="24">
        <v>0</v>
      </c>
      <c r="AD15" t="s">
        <v>68</v>
      </c>
    </row>
    <row r="16" spans="1:30" ht="15.6" x14ac:dyDescent="0.3">
      <c r="B16" s="25" t="s">
        <v>25</v>
      </c>
      <c r="C16" s="21"/>
      <c r="D16" s="22"/>
      <c r="E16" s="23"/>
      <c r="F16" s="23"/>
      <c r="G16" s="23"/>
      <c r="H16" s="22"/>
      <c r="I16" s="23"/>
      <c r="J16" s="23"/>
      <c r="K16" s="23"/>
      <c r="L16" s="23"/>
      <c r="M16" s="22"/>
      <c r="N16" s="23"/>
      <c r="O16" s="23"/>
      <c r="P16" s="23"/>
      <c r="Q16" s="23"/>
      <c r="R16" s="22"/>
      <c r="S16" s="23"/>
      <c r="T16" s="23"/>
      <c r="U16" s="23"/>
      <c r="V16" s="23"/>
      <c r="W16" s="22"/>
      <c r="X16" s="23"/>
      <c r="Y16" s="23"/>
      <c r="Z16" s="23"/>
      <c r="AA16" s="23"/>
      <c r="AB16" s="22">
        <f t="shared" si="3"/>
        <v>0</v>
      </c>
      <c r="AC16" s="24">
        <v>0</v>
      </c>
      <c r="AD16" t="s">
        <v>68</v>
      </c>
    </row>
    <row r="17" spans="1:30" ht="15.6" x14ac:dyDescent="0.3">
      <c r="A17">
        <v>10</v>
      </c>
      <c r="B17" s="25" t="s">
        <v>26</v>
      </c>
      <c r="C17" s="26"/>
      <c r="D17" s="22">
        <v>1</v>
      </c>
      <c r="E17" s="4"/>
      <c r="F17" s="4"/>
      <c r="G17" s="4">
        <v>0</v>
      </c>
      <c r="H17" s="22">
        <f t="shared" ref="H17:H23" si="4">SUM(D17:G17)</f>
        <v>1</v>
      </c>
      <c r="I17" s="4"/>
      <c r="K17" s="4"/>
      <c r="L17" s="4"/>
      <c r="M17" s="22">
        <f t="shared" ref="M17:M23" si="5">SUM(H17:K17)</f>
        <v>1</v>
      </c>
      <c r="N17" s="4"/>
      <c r="O17" s="4"/>
      <c r="P17" s="4"/>
      <c r="Q17" s="4"/>
      <c r="R17" s="22">
        <f t="shared" ref="R17:R23" si="6">SUM(M17:P17)</f>
        <v>1</v>
      </c>
      <c r="S17" s="4"/>
      <c r="T17" s="4"/>
      <c r="U17" s="4"/>
      <c r="V17" s="4"/>
      <c r="W17" s="22">
        <v>1</v>
      </c>
      <c r="X17" s="4"/>
      <c r="Y17" s="4"/>
      <c r="Z17" s="4"/>
      <c r="AA17" s="4"/>
      <c r="AB17" s="22">
        <f t="shared" si="3"/>
        <v>1</v>
      </c>
      <c r="AC17" s="24">
        <v>1</v>
      </c>
      <c r="AD17" t="s">
        <v>66</v>
      </c>
    </row>
    <row r="18" spans="1:30" ht="15.6" x14ac:dyDescent="0.3">
      <c r="A18">
        <v>11</v>
      </c>
      <c r="B18" s="25" t="s">
        <v>27</v>
      </c>
      <c r="C18" s="21">
        <v>41030</v>
      </c>
      <c r="D18" s="22">
        <v>1</v>
      </c>
      <c r="E18" s="23"/>
      <c r="F18" s="23"/>
      <c r="G18" s="23">
        <v>0</v>
      </c>
      <c r="H18" s="22">
        <f t="shared" si="4"/>
        <v>1</v>
      </c>
      <c r="I18" s="23"/>
      <c r="J18" s="23"/>
      <c r="K18" s="23"/>
      <c r="L18" s="23"/>
      <c r="M18" s="22">
        <f t="shared" si="5"/>
        <v>1</v>
      </c>
      <c r="N18" s="23"/>
      <c r="O18" s="23"/>
      <c r="P18" s="23"/>
      <c r="Q18" s="23"/>
      <c r="R18" s="22">
        <f t="shared" si="6"/>
        <v>1</v>
      </c>
      <c r="S18" s="23"/>
      <c r="T18" s="23"/>
      <c r="U18" s="23"/>
      <c r="V18" s="23"/>
      <c r="W18" s="22">
        <v>1</v>
      </c>
      <c r="X18" s="23"/>
      <c r="Y18" s="23"/>
      <c r="Z18" s="23"/>
      <c r="AA18" s="23"/>
      <c r="AB18" s="22">
        <f t="shared" si="3"/>
        <v>1</v>
      </c>
      <c r="AC18" s="24">
        <v>1</v>
      </c>
      <c r="AD18" t="s">
        <v>66</v>
      </c>
    </row>
    <row r="19" spans="1:30" ht="15.6" x14ac:dyDescent="0.3">
      <c r="A19">
        <v>12</v>
      </c>
      <c r="B19" s="25" t="s">
        <v>28</v>
      </c>
      <c r="C19" s="21">
        <v>41030</v>
      </c>
      <c r="D19" s="22">
        <v>1</v>
      </c>
      <c r="E19" s="23"/>
      <c r="F19" s="23"/>
      <c r="G19" s="23">
        <v>0</v>
      </c>
      <c r="H19" s="22">
        <f t="shared" si="4"/>
        <v>1</v>
      </c>
      <c r="I19" s="23"/>
      <c r="J19" s="23"/>
      <c r="K19" s="23"/>
      <c r="L19" s="23"/>
      <c r="M19" s="22">
        <f t="shared" si="5"/>
        <v>1</v>
      </c>
      <c r="N19" s="23"/>
      <c r="O19" s="23"/>
      <c r="P19" s="23"/>
      <c r="Q19" s="23"/>
      <c r="R19" s="22">
        <f t="shared" si="6"/>
        <v>1</v>
      </c>
      <c r="S19" s="23"/>
      <c r="T19" s="23"/>
      <c r="U19" s="23"/>
      <c r="V19" s="23"/>
      <c r="W19" s="22">
        <v>1</v>
      </c>
      <c r="X19" s="23"/>
      <c r="Y19" s="23"/>
      <c r="Z19" s="23"/>
      <c r="AA19" s="23"/>
      <c r="AB19" s="22">
        <f t="shared" si="3"/>
        <v>1</v>
      </c>
      <c r="AC19" s="24">
        <v>1</v>
      </c>
      <c r="AD19" t="s">
        <v>66</v>
      </c>
    </row>
    <row r="20" spans="1:30" ht="15.6" x14ac:dyDescent="0.3">
      <c r="A20">
        <v>13</v>
      </c>
      <c r="B20" s="11" t="s">
        <v>29</v>
      </c>
      <c r="C20" s="21"/>
      <c r="D20" s="22">
        <v>0</v>
      </c>
      <c r="E20" s="23"/>
      <c r="F20" s="23"/>
      <c r="G20" s="23">
        <v>0</v>
      </c>
      <c r="H20" s="22">
        <f t="shared" si="4"/>
        <v>0</v>
      </c>
      <c r="I20" s="23"/>
      <c r="J20" s="23"/>
      <c r="K20" s="23"/>
      <c r="L20" s="23"/>
      <c r="M20" s="22">
        <f t="shared" si="5"/>
        <v>0</v>
      </c>
      <c r="N20" s="23"/>
      <c r="O20" s="23"/>
      <c r="P20" s="23"/>
      <c r="Q20" s="23"/>
      <c r="R20" s="22">
        <f t="shared" si="6"/>
        <v>0</v>
      </c>
      <c r="S20" s="23"/>
      <c r="T20" s="23"/>
      <c r="U20" s="23"/>
      <c r="V20" s="23"/>
      <c r="W20" s="22"/>
      <c r="X20" s="23"/>
      <c r="Y20" s="23"/>
      <c r="Z20" s="23"/>
      <c r="AA20" s="23"/>
      <c r="AB20" s="22">
        <f t="shared" si="3"/>
        <v>0</v>
      </c>
      <c r="AC20" s="24">
        <v>0</v>
      </c>
      <c r="AD20" t="s">
        <v>54</v>
      </c>
    </row>
    <row r="21" spans="1:30" ht="15.6" x14ac:dyDescent="0.3">
      <c r="A21">
        <v>14</v>
      </c>
      <c r="B21" s="27" t="s">
        <v>30</v>
      </c>
      <c r="C21" s="26"/>
      <c r="D21" s="22"/>
      <c r="E21" s="28">
        <v>105.02</v>
      </c>
      <c r="F21" s="4"/>
      <c r="G21" s="4"/>
      <c r="H21" s="22">
        <f t="shared" si="4"/>
        <v>105.02</v>
      </c>
      <c r="I21" s="4"/>
      <c r="K21" s="4"/>
      <c r="L21" s="4"/>
      <c r="M21" s="22">
        <f t="shared" si="5"/>
        <v>105.02</v>
      </c>
      <c r="N21" s="4"/>
      <c r="O21" s="4"/>
      <c r="P21" s="4"/>
      <c r="Q21" s="4"/>
      <c r="R21" s="22">
        <f t="shared" si="6"/>
        <v>105.02</v>
      </c>
      <c r="S21" s="4"/>
      <c r="T21" s="4"/>
      <c r="U21" s="4"/>
      <c r="V21" s="4"/>
      <c r="W21" s="22">
        <v>105.02</v>
      </c>
      <c r="X21" s="4"/>
      <c r="Y21" s="4"/>
      <c r="Z21" s="4"/>
      <c r="AA21" s="4"/>
      <c r="AB21" s="22">
        <f t="shared" si="3"/>
        <v>105.02</v>
      </c>
      <c r="AC21" s="24">
        <v>105.02</v>
      </c>
      <c r="AD21" t="s">
        <v>63</v>
      </c>
    </row>
    <row r="22" spans="1:30" ht="15.6" x14ac:dyDescent="0.3">
      <c r="A22">
        <v>15</v>
      </c>
      <c r="B22" s="27" t="s">
        <v>31</v>
      </c>
      <c r="C22" s="26"/>
      <c r="D22" s="22"/>
      <c r="E22" s="28">
        <v>105.02</v>
      </c>
      <c r="F22" s="4"/>
      <c r="G22" s="4"/>
      <c r="H22" s="22">
        <f t="shared" si="4"/>
        <v>105.02</v>
      </c>
      <c r="I22" s="4"/>
      <c r="K22" s="4"/>
      <c r="L22" s="4"/>
      <c r="M22" s="22">
        <f t="shared" si="5"/>
        <v>105.02</v>
      </c>
      <c r="N22" s="4"/>
      <c r="O22" s="4"/>
      <c r="P22" s="4"/>
      <c r="Q22" s="4"/>
      <c r="R22" s="22">
        <f t="shared" si="6"/>
        <v>105.02</v>
      </c>
      <c r="S22" s="4"/>
      <c r="T22" s="4"/>
      <c r="U22" s="4"/>
      <c r="V22" s="4"/>
      <c r="W22" s="22">
        <v>105.02</v>
      </c>
      <c r="X22" s="4"/>
      <c r="Y22" s="4"/>
      <c r="Z22" s="4"/>
      <c r="AA22" s="4"/>
      <c r="AB22" s="22">
        <f t="shared" si="3"/>
        <v>105.02</v>
      </c>
      <c r="AC22" s="24">
        <v>105.02</v>
      </c>
      <c r="AD22" t="s">
        <v>63</v>
      </c>
    </row>
    <row r="23" spans="1:30" ht="15.6" x14ac:dyDescent="0.3">
      <c r="A23">
        <v>16</v>
      </c>
      <c r="B23" s="27" t="s">
        <v>32</v>
      </c>
      <c r="C23" s="26"/>
      <c r="D23" s="22"/>
      <c r="E23" s="28">
        <v>105.03</v>
      </c>
      <c r="F23" s="4"/>
      <c r="G23" s="4"/>
      <c r="H23" s="22">
        <f t="shared" si="4"/>
        <v>105.03</v>
      </c>
      <c r="I23" s="4"/>
      <c r="K23" s="4"/>
      <c r="L23" s="4"/>
      <c r="M23" s="22">
        <f t="shared" si="5"/>
        <v>105.03</v>
      </c>
      <c r="N23" s="4"/>
      <c r="O23" s="4"/>
      <c r="P23" s="4"/>
      <c r="Q23" s="4"/>
      <c r="R23" s="22">
        <f t="shared" si="6"/>
        <v>105.03</v>
      </c>
      <c r="S23" s="4"/>
      <c r="T23" s="4"/>
      <c r="U23" s="4"/>
      <c r="V23" s="4"/>
      <c r="W23" s="22">
        <v>105.03</v>
      </c>
      <c r="X23" s="4"/>
      <c r="Y23" s="4"/>
      <c r="Z23" s="4"/>
      <c r="AA23" s="4"/>
      <c r="AB23" s="22">
        <f t="shared" si="3"/>
        <v>105.03</v>
      </c>
      <c r="AC23" s="24">
        <v>105.03</v>
      </c>
      <c r="AD23" t="s">
        <v>63</v>
      </c>
    </row>
    <row r="24" spans="1:30" ht="15.6" x14ac:dyDescent="0.3">
      <c r="A24">
        <v>17</v>
      </c>
      <c r="B24" s="27" t="s">
        <v>33</v>
      </c>
      <c r="C24" s="26"/>
      <c r="D24" s="22"/>
      <c r="E24" s="4"/>
      <c r="F24" s="4"/>
      <c r="G24" s="4"/>
      <c r="H24" s="22"/>
      <c r="I24" s="4"/>
      <c r="K24" s="4"/>
      <c r="L24" s="4"/>
      <c r="M24" s="22"/>
      <c r="N24" s="4">
        <v>399</v>
      </c>
      <c r="O24" s="4"/>
      <c r="P24" s="4"/>
      <c r="Q24" s="4"/>
      <c r="R24" s="22">
        <f>SUM(M24:Q24)</f>
        <v>399</v>
      </c>
      <c r="S24" s="4"/>
      <c r="T24" s="4"/>
      <c r="U24" s="4"/>
      <c r="V24" s="4"/>
      <c r="W24" s="22">
        <v>399</v>
      </c>
      <c r="X24" s="4"/>
      <c r="Y24" s="4"/>
      <c r="Z24" s="4"/>
      <c r="AA24" s="4"/>
      <c r="AB24" s="22">
        <f t="shared" si="3"/>
        <v>399</v>
      </c>
      <c r="AC24" s="24">
        <v>0</v>
      </c>
      <c r="AD24" t="s">
        <v>68</v>
      </c>
    </row>
    <row r="25" spans="1:30" ht="15.6" x14ac:dyDescent="0.3">
      <c r="A25">
        <v>18</v>
      </c>
      <c r="B25" s="27" t="s">
        <v>34</v>
      </c>
      <c r="C25" s="26"/>
      <c r="D25" s="22"/>
      <c r="E25" s="4"/>
      <c r="F25" s="4"/>
      <c r="G25" s="4"/>
      <c r="H25" s="22"/>
      <c r="I25" s="4"/>
      <c r="K25" s="4"/>
      <c r="L25" s="4"/>
      <c r="M25" s="22"/>
      <c r="N25" s="4">
        <v>894</v>
      </c>
      <c r="O25" s="4"/>
      <c r="P25" s="4"/>
      <c r="Q25" s="4"/>
      <c r="R25" s="22">
        <f t="shared" ref="R25:R30" si="7">SUM(M25:Q25)</f>
        <v>894</v>
      </c>
      <c r="S25" s="4"/>
      <c r="T25" s="4"/>
      <c r="U25" s="4"/>
      <c r="V25" s="4"/>
      <c r="W25" s="22">
        <v>894</v>
      </c>
      <c r="X25" s="4"/>
      <c r="Y25" s="4"/>
      <c r="Z25" s="4"/>
      <c r="AA25" s="4"/>
      <c r="AB25" s="22">
        <f t="shared" si="3"/>
        <v>894</v>
      </c>
      <c r="AC25" s="24">
        <v>894</v>
      </c>
      <c r="AD25" t="s">
        <v>56</v>
      </c>
    </row>
    <row r="26" spans="1:30" ht="15.6" x14ac:dyDescent="0.3">
      <c r="A26">
        <v>19</v>
      </c>
      <c r="B26" s="27" t="s">
        <v>35</v>
      </c>
      <c r="C26" s="26"/>
      <c r="D26" s="22"/>
      <c r="E26" s="4"/>
      <c r="F26" s="4"/>
      <c r="G26" s="4"/>
      <c r="H26" s="22"/>
      <c r="I26" s="4"/>
      <c r="K26" s="4"/>
      <c r="L26" s="4"/>
      <c r="M26" s="22"/>
      <c r="N26" s="4">
        <f>744+150</f>
        <v>894</v>
      </c>
      <c r="O26" s="4"/>
      <c r="P26" s="4"/>
      <c r="Q26" s="4"/>
      <c r="R26" s="22">
        <f t="shared" si="7"/>
        <v>894</v>
      </c>
      <c r="S26" s="4"/>
      <c r="T26" s="4"/>
      <c r="U26" s="4"/>
      <c r="V26" s="4"/>
      <c r="W26" s="22">
        <v>894</v>
      </c>
      <c r="X26" s="4"/>
      <c r="Y26" s="4"/>
      <c r="Z26" s="4"/>
      <c r="AA26" s="4"/>
      <c r="AB26" s="22">
        <f t="shared" si="3"/>
        <v>894</v>
      </c>
      <c r="AC26" s="24">
        <v>894</v>
      </c>
      <c r="AD26" t="s">
        <v>56</v>
      </c>
    </row>
    <row r="27" spans="1:30" ht="15.6" x14ac:dyDescent="0.3">
      <c r="A27">
        <v>20</v>
      </c>
      <c r="B27" s="27" t="s">
        <v>36</v>
      </c>
      <c r="C27" s="26"/>
      <c r="D27" s="22"/>
      <c r="E27" s="4"/>
      <c r="F27" s="4"/>
      <c r="G27" s="4"/>
      <c r="H27" s="22"/>
      <c r="I27" s="4"/>
      <c r="K27" s="4"/>
      <c r="L27" s="4"/>
      <c r="M27" s="22"/>
      <c r="N27" s="4">
        <v>894</v>
      </c>
      <c r="O27" s="4"/>
      <c r="P27" s="4"/>
      <c r="Q27" s="4"/>
      <c r="R27" s="22">
        <f t="shared" si="7"/>
        <v>894</v>
      </c>
      <c r="S27" s="4"/>
      <c r="T27" s="4"/>
      <c r="U27" s="4"/>
      <c r="V27" s="4"/>
      <c r="W27" s="22">
        <v>894</v>
      </c>
      <c r="X27" s="4"/>
      <c r="Y27" s="4"/>
      <c r="Z27" s="4"/>
      <c r="AA27" s="4"/>
      <c r="AB27" s="22">
        <f t="shared" si="3"/>
        <v>894</v>
      </c>
      <c r="AC27" s="24">
        <v>894</v>
      </c>
      <c r="AD27" t="s">
        <v>56</v>
      </c>
    </row>
    <row r="28" spans="1:30" ht="15.6" x14ac:dyDescent="0.3">
      <c r="A28">
        <v>21</v>
      </c>
      <c r="B28" s="27" t="s">
        <v>37</v>
      </c>
      <c r="C28" s="26"/>
      <c r="D28" s="22"/>
      <c r="E28" s="4"/>
      <c r="F28" s="4"/>
      <c r="G28" s="4"/>
      <c r="H28" s="22"/>
      <c r="I28" s="4"/>
      <c r="K28" s="4"/>
      <c r="L28" s="4"/>
      <c r="M28" s="22"/>
      <c r="N28" s="4">
        <v>894</v>
      </c>
      <c r="O28" s="4"/>
      <c r="P28" s="4"/>
      <c r="Q28" s="4"/>
      <c r="R28" s="22">
        <f t="shared" si="7"/>
        <v>894</v>
      </c>
      <c r="S28" s="4"/>
      <c r="T28" s="4"/>
      <c r="U28" s="4"/>
      <c r="V28" s="4"/>
      <c r="W28" s="22">
        <v>894</v>
      </c>
      <c r="X28" s="4"/>
      <c r="Y28" s="4"/>
      <c r="Z28" s="4"/>
      <c r="AA28" s="4"/>
      <c r="AB28" s="22">
        <f t="shared" si="3"/>
        <v>894</v>
      </c>
      <c r="AC28" s="24">
        <v>894</v>
      </c>
      <c r="AD28" t="s">
        <v>56</v>
      </c>
    </row>
    <row r="29" spans="1:30" ht="15.6" x14ac:dyDescent="0.3">
      <c r="A29">
        <v>22</v>
      </c>
      <c r="B29" s="27" t="s">
        <v>38</v>
      </c>
      <c r="C29" s="26"/>
      <c r="D29" s="22"/>
      <c r="E29" s="4"/>
      <c r="F29" s="4"/>
      <c r="G29" s="4"/>
      <c r="H29" s="22"/>
      <c r="I29" s="4"/>
      <c r="K29" s="4"/>
      <c r="L29" s="4"/>
      <c r="M29" s="22"/>
      <c r="N29" s="4">
        <v>894</v>
      </c>
      <c r="O29" s="4"/>
      <c r="P29" s="4"/>
      <c r="Q29" s="4"/>
      <c r="R29" s="22">
        <f t="shared" si="7"/>
        <v>894</v>
      </c>
      <c r="S29" s="4"/>
      <c r="T29" s="4"/>
      <c r="U29" s="4"/>
      <c r="V29" s="4"/>
      <c r="W29" s="22">
        <v>894</v>
      </c>
      <c r="X29" s="4"/>
      <c r="Y29" s="4"/>
      <c r="Z29" s="4"/>
      <c r="AA29" s="4"/>
      <c r="AB29" s="22">
        <f t="shared" si="3"/>
        <v>894</v>
      </c>
      <c r="AC29" s="24">
        <v>894</v>
      </c>
      <c r="AD29" t="s">
        <v>56</v>
      </c>
    </row>
    <row r="30" spans="1:30" ht="15.6" x14ac:dyDescent="0.3">
      <c r="A30">
        <v>23</v>
      </c>
      <c r="B30" s="25" t="s">
        <v>69</v>
      </c>
      <c r="C30" s="26">
        <v>42370</v>
      </c>
      <c r="D30" s="22"/>
      <c r="E30" s="4"/>
      <c r="F30" s="4"/>
      <c r="G30" s="4"/>
      <c r="H30" s="22"/>
      <c r="I30" s="4"/>
      <c r="K30" s="4"/>
      <c r="L30" s="4"/>
      <c r="M30" s="22"/>
      <c r="N30" s="4">
        <v>1</v>
      </c>
      <c r="O30" s="4"/>
      <c r="P30" s="4"/>
      <c r="Q30" s="4"/>
      <c r="R30" s="22">
        <f t="shared" si="7"/>
        <v>1</v>
      </c>
      <c r="S30" s="4"/>
      <c r="T30" s="4"/>
      <c r="U30" s="4"/>
      <c r="V30" s="4"/>
      <c r="W30" s="22">
        <v>1</v>
      </c>
      <c r="X30" s="4"/>
      <c r="Y30" s="4"/>
      <c r="Z30" s="4"/>
      <c r="AA30" s="4"/>
      <c r="AB30" s="22">
        <f t="shared" si="3"/>
        <v>1</v>
      </c>
      <c r="AC30" s="24">
        <v>1</v>
      </c>
      <c r="AD30" t="s">
        <v>57</v>
      </c>
    </row>
    <row r="31" spans="1:30" ht="15.6" x14ac:dyDescent="0.3">
      <c r="A31">
        <v>23</v>
      </c>
      <c r="B31" s="27" t="s">
        <v>39</v>
      </c>
      <c r="C31" s="26">
        <v>44136</v>
      </c>
      <c r="D31" s="22"/>
      <c r="E31" s="4"/>
      <c r="F31" s="4"/>
      <c r="G31" s="4"/>
      <c r="H31" s="22"/>
      <c r="I31" s="4"/>
      <c r="K31" s="4"/>
      <c r="L31" s="4"/>
      <c r="M31" s="22"/>
      <c r="N31" s="4"/>
      <c r="O31" s="4"/>
      <c r="P31" s="4"/>
      <c r="Q31" s="4"/>
      <c r="R31" s="22"/>
      <c r="S31" s="4">
        <v>199.99</v>
      </c>
      <c r="T31" s="4"/>
      <c r="U31" s="4"/>
      <c r="V31" s="4"/>
      <c r="W31" s="22">
        <v>199.99</v>
      </c>
      <c r="X31" s="4"/>
      <c r="Y31" s="4"/>
      <c r="Z31" s="4"/>
      <c r="AA31" s="4"/>
      <c r="AB31" s="22">
        <f t="shared" si="3"/>
        <v>199.99</v>
      </c>
      <c r="AC31" s="24">
        <v>269</v>
      </c>
      <c r="AD31" t="s">
        <v>58</v>
      </c>
    </row>
    <row r="32" spans="1:30" ht="15.6" x14ac:dyDescent="0.3">
      <c r="A32" s="29">
        <v>25</v>
      </c>
      <c r="B32" s="30" t="s">
        <v>40</v>
      </c>
      <c r="C32" s="26"/>
      <c r="D32" s="22"/>
      <c r="E32" s="4"/>
      <c r="F32" s="4"/>
      <c r="G32" s="4"/>
      <c r="H32" s="22"/>
      <c r="I32" s="4"/>
      <c r="K32" s="4"/>
      <c r="L32" s="4"/>
      <c r="M32" s="22"/>
      <c r="N32" s="4"/>
      <c r="O32" s="4"/>
      <c r="P32" s="4"/>
      <c r="Q32" s="4"/>
      <c r="R32" s="22"/>
      <c r="S32" s="4"/>
      <c r="T32" s="4"/>
      <c r="U32" s="4"/>
      <c r="V32" s="4"/>
      <c r="W32" s="22"/>
      <c r="X32" s="4">
        <v>1315</v>
      </c>
      <c r="Y32" s="4"/>
      <c r="Z32" s="4"/>
      <c r="AA32" s="4"/>
      <c r="AB32" s="22">
        <v>1315</v>
      </c>
      <c r="AC32" s="24">
        <v>1315</v>
      </c>
      <c r="AD32" t="s">
        <v>59</v>
      </c>
    </row>
    <row r="33" spans="1:30" ht="15.6" x14ac:dyDescent="0.3">
      <c r="A33" s="29">
        <v>26</v>
      </c>
      <c r="B33" s="30" t="s">
        <v>41</v>
      </c>
      <c r="C33" s="26"/>
      <c r="D33" s="22"/>
      <c r="E33" s="4"/>
      <c r="F33" s="4"/>
      <c r="G33" s="4"/>
      <c r="H33" s="22"/>
      <c r="I33" s="4"/>
      <c r="K33" s="4"/>
      <c r="L33" s="4"/>
      <c r="M33" s="22"/>
      <c r="N33" s="4"/>
      <c r="O33" s="4"/>
      <c r="P33" s="4"/>
      <c r="Q33" s="4"/>
      <c r="R33" s="22"/>
      <c r="S33" s="4"/>
      <c r="T33" s="4"/>
      <c r="U33" s="4"/>
      <c r="V33" s="4"/>
      <c r="W33" s="22"/>
      <c r="X33" s="4"/>
      <c r="Y33" s="4"/>
      <c r="Z33" s="4"/>
      <c r="AA33" s="4"/>
      <c r="AB33" s="22">
        <v>0</v>
      </c>
      <c r="AC33" s="24">
        <v>112.5</v>
      </c>
      <c r="AD33" t="s">
        <v>60</v>
      </c>
    </row>
    <row r="34" spans="1:30" ht="15.6" x14ac:dyDescent="0.3">
      <c r="A34" s="29">
        <v>27</v>
      </c>
      <c r="B34" s="30" t="s">
        <v>42</v>
      </c>
      <c r="C34" s="26">
        <v>44531</v>
      </c>
      <c r="D34" s="22"/>
      <c r="E34" s="4"/>
      <c r="F34" s="4"/>
      <c r="G34" s="4"/>
      <c r="H34" s="22"/>
      <c r="I34" s="4"/>
      <c r="K34" s="4"/>
      <c r="L34" s="4"/>
      <c r="M34" s="22"/>
      <c r="N34" s="4"/>
      <c r="O34" s="4"/>
      <c r="P34" s="4"/>
      <c r="Q34" s="4"/>
      <c r="R34" s="22"/>
      <c r="S34" s="4"/>
      <c r="T34" s="4"/>
      <c r="U34" s="4"/>
      <c r="V34" s="4"/>
      <c r="W34" s="22"/>
      <c r="X34" s="4"/>
      <c r="Y34" s="4"/>
      <c r="Z34" s="4"/>
      <c r="AA34" s="4"/>
      <c r="AB34" s="22"/>
      <c r="AC34" s="24">
        <v>499</v>
      </c>
      <c r="AD34" t="s">
        <v>61</v>
      </c>
    </row>
    <row r="35" spans="1:30" ht="15.6" x14ac:dyDescent="0.3">
      <c r="A35" s="29">
        <v>28</v>
      </c>
      <c r="B35" s="30" t="s">
        <v>43</v>
      </c>
      <c r="C35" s="26">
        <v>44531</v>
      </c>
      <c r="D35" s="22"/>
      <c r="E35" s="4"/>
      <c r="F35" s="4"/>
      <c r="G35" s="4"/>
      <c r="H35" s="22"/>
      <c r="I35" s="4"/>
      <c r="K35" s="4"/>
      <c r="L35" s="4"/>
      <c r="M35" s="22"/>
      <c r="N35" s="4"/>
      <c r="O35" s="4"/>
      <c r="P35" s="4"/>
      <c r="Q35" s="4"/>
      <c r="R35" s="22"/>
      <c r="S35" s="4"/>
      <c r="T35" s="4"/>
      <c r="U35" s="4"/>
      <c r="V35" s="4"/>
      <c r="W35" s="22"/>
      <c r="X35" s="4"/>
      <c r="Y35" s="4"/>
      <c r="Z35" s="4"/>
      <c r="AA35" s="4"/>
      <c r="AB35" s="22"/>
      <c r="AC35" s="24">
        <v>3753.4</v>
      </c>
      <c r="AD35" t="s">
        <v>62</v>
      </c>
    </row>
    <row r="36" spans="1:30" ht="15.6" x14ac:dyDescent="0.3">
      <c r="A36" s="29">
        <v>29</v>
      </c>
      <c r="B36" s="30" t="s">
        <v>47</v>
      </c>
      <c r="C36" s="26">
        <v>44958</v>
      </c>
      <c r="D36" s="22"/>
      <c r="E36" s="4"/>
      <c r="F36" s="4"/>
      <c r="G36" s="4"/>
      <c r="H36" s="22"/>
      <c r="I36" s="4"/>
      <c r="K36" s="4"/>
      <c r="L36" s="4"/>
      <c r="M36" s="22"/>
      <c r="N36" s="4"/>
      <c r="O36" s="4"/>
      <c r="P36" s="4"/>
      <c r="Q36" s="4"/>
      <c r="R36" s="22"/>
      <c r="S36" s="4"/>
      <c r="T36" s="4"/>
      <c r="U36" s="4"/>
      <c r="V36" s="4"/>
      <c r="W36" s="22"/>
      <c r="X36" s="4"/>
      <c r="Y36" s="4"/>
      <c r="Z36" s="4"/>
      <c r="AA36" s="4"/>
      <c r="AB36" s="22"/>
      <c r="AC36" s="24">
        <v>274</v>
      </c>
      <c r="AD36" t="s">
        <v>63</v>
      </c>
    </row>
    <row r="37" spans="1:30" ht="15.6" x14ac:dyDescent="0.3">
      <c r="A37" s="29">
        <v>30</v>
      </c>
      <c r="B37" s="30" t="s">
        <v>48</v>
      </c>
      <c r="C37" s="26">
        <v>44958</v>
      </c>
      <c r="D37" s="22"/>
      <c r="E37" s="4"/>
      <c r="F37" s="4"/>
      <c r="G37" s="4"/>
      <c r="H37" s="22"/>
      <c r="I37" s="4"/>
      <c r="K37" s="4"/>
      <c r="L37" s="4"/>
      <c r="M37" s="22"/>
      <c r="N37" s="4"/>
      <c r="O37" s="4"/>
      <c r="P37" s="4"/>
      <c r="Q37" s="4"/>
      <c r="R37" s="22"/>
      <c r="S37" s="4"/>
      <c r="T37" s="4"/>
      <c r="U37" s="4"/>
      <c r="V37" s="4"/>
      <c r="W37" s="22"/>
      <c r="X37" s="4"/>
      <c r="Y37" s="4"/>
      <c r="Z37" s="4"/>
      <c r="AA37" s="4"/>
      <c r="AB37" s="22"/>
      <c r="AC37" s="24">
        <v>419</v>
      </c>
      <c r="AD37" t="s">
        <v>64</v>
      </c>
    </row>
    <row r="38" spans="1:30" ht="15.6" x14ac:dyDescent="0.3">
      <c r="A38" s="29">
        <v>31</v>
      </c>
      <c r="B38" s="11" t="s">
        <v>50</v>
      </c>
      <c r="C38" s="21">
        <v>45139</v>
      </c>
      <c r="D38" s="22">
        <f t="shared" ref="D38:R38" si="8">SUM(D6:D31)</f>
        <v>15882.28</v>
      </c>
      <c r="E38" s="22">
        <f t="shared" si="8"/>
        <v>315.07</v>
      </c>
      <c r="F38" s="22">
        <f t="shared" si="8"/>
        <v>0</v>
      </c>
      <c r="G38" s="22">
        <f t="shared" si="8"/>
        <v>462.35000000000008</v>
      </c>
      <c r="H38" s="22">
        <f t="shared" si="8"/>
        <v>16659.7</v>
      </c>
      <c r="I38" s="22">
        <f t="shared" si="8"/>
        <v>0</v>
      </c>
      <c r="J38" s="22">
        <f t="shared" si="8"/>
        <v>0</v>
      </c>
      <c r="K38" s="22">
        <f t="shared" si="8"/>
        <v>0</v>
      </c>
      <c r="L38" s="22">
        <f t="shared" si="8"/>
        <v>0</v>
      </c>
      <c r="M38" s="22">
        <f t="shared" si="8"/>
        <v>16659.7</v>
      </c>
      <c r="N38" s="22">
        <f t="shared" si="8"/>
        <v>4870</v>
      </c>
      <c r="O38" s="22">
        <f t="shared" si="8"/>
        <v>0</v>
      </c>
      <c r="P38" s="22">
        <f t="shared" si="8"/>
        <v>492.69000000000113</v>
      </c>
      <c r="Q38" s="22">
        <f t="shared" si="8"/>
        <v>0</v>
      </c>
      <c r="R38" s="22">
        <f t="shared" si="8"/>
        <v>22022.390000000003</v>
      </c>
      <c r="S38" s="22">
        <v>199.99</v>
      </c>
      <c r="T38" s="22">
        <v>0</v>
      </c>
      <c r="U38" s="22">
        <v>-4742.7299999999996</v>
      </c>
      <c r="V38" s="22">
        <v>0</v>
      </c>
      <c r="W38" s="22">
        <v>17479.650000000005</v>
      </c>
      <c r="X38" s="22">
        <f>SUM(X6:X33)</f>
        <v>1315</v>
      </c>
      <c r="Y38" s="22">
        <f>SUM(Y6:Y33)</f>
        <v>0</v>
      </c>
      <c r="Z38" s="22">
        <f>SUM(Z6:Z33)</f>
        <v>0</v>
      </c>
      <c r="AA38" s="22">
        <f>SUM(AA6:AA33)</f>
        <v>0</v>
      </c>
      <c r="AB38" s="22">
        <f>SUM(AB6:AB33)</f>
        <v>18794.650000000005</v>
      </c>
      <c r="AC38" s="24">
        <v>155</v>
      </c>
      <c r="AD38" t="s">
        <v>65</v>
      </c>
    </row>
    <row r="39" spans="1:30" ht="15.6" x14ac:dyDescent="0.3">
      <c r="A39" s="29">
        <v>32</v>
      </c>
      <c r="B39" s="30" t="s">
        <v>71</v>
      </c>
      <c r="C39" s="21">
        <v>45048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4">
        <v>160</v>
      </c>
      <c r="AD39" t="s">
        <v>72</v>
      </c>
    </row>
    <row r="40" spans="1:30" ht="15.6" x14ac:dyDescent="0.3">
      <c r="A40" s="29">
        <v>33</v>
      </c>
      <c r="B40" s="30" t="s">
        <v>70</v>
      </c>
      <c r="C40" s="21">
        <v>45174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4">
        <v>1352.75</v>
      </c>
      <c r="AD40" t="s">
        <v>70</v>
      </c>
    </row>
    <row r="41" spans="1:30" ht="15.6" x14ac:dyDescent="0.3">
      <c r="B41" s="1"/>
      <c r="C41" s="3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30" x14ac:dyDescent="0.25">
      <c r="B42" s="1" t="s">
        <v>44</v>
      </c>
      <c r="J42"/>
      <c r="M42"/>
      <c r="AC42" s="32">
        <f>SUM(AC6:AC40)</f>
        <v>23550.350000000006</v>
      </c>
    </row>
    <row r="47" spans="1:30" x14ac:dyDescent="0.25">
      <c r="B47" s="11" t="s">
        <v>46</v>
      </c>
    </row>
  </sheetData>
  <printOptions gridLines="1"/>
  <pageMargins left="0.31496062992125984" right="0.31496062992125984" top="0.15748031496062992" bottom="0.15748031496062992" header="0.31496062992125984" footer="0.31496062992125984"/>
  <pageSetup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Assets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jodie ellis</cp:lastModifiedBy>
  <cp:lastPrinted>2025-04-05T09:03:49Z</cp:lastPrinted>
  <dcterms:created xsi:type="dcterms:W3CDTF">2022-05-04T08:41:42Z</dcterms:created>
  <dcterms:modified xsi:type="dcterms:W3CDTF">2025-04-05T09:04:12Z</dcterms:modified>
</cp:coreProperties>
</file>